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34B3EA73-082D-4799-8351-2218D53E0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D45" i="1"/>
  <c r="C45" i="1"/>
  <c r="C43" i="1"/>
  <c r="E24" i="1"/>
  <c r="D24" i="1"/>
  <c r="C24" i="1"/>
  <c r="E25" i="1"/>
  <c r="D25" i="1"/>
  <c r="D26" i="1"/>
  <c r="E26" i="1"/>
  <c r="E8" i="1"/>
  <c r="C8" i="1"/>
  <c r="C19" i="1" l="1"/>
  <c r="C26" i="1"/>
  <c r="E19" i="1"/>
  <c r="E7" i="1" s="1"/>
  <c r="D19" i="1"/>
  <c r="D17" i="1"/>
  <c r="D8" i="1" s="1"/>
  <c r="C7" i="1" l="1"/>
  <c r="D7" i="1"/>
</calcChain>
</file>

<file path=xl/sharedStrings.xml><?xml version="1.0" encoding="utf-8"?>
<sst xmlns="http://schemas.openxmlformats.org/spreadsheetml/2006/main" count="145" uniqueCount="102">
  <si>
    <t>Единица измерения: руб.</t>
  </si>
  <si>
    <t>Бюджетная классификация</t>
  </si>
  <si>
    <t>Тип средств</t>
  </si>
  <si>
    <t xml:space="preserve"> 2023 год</t>
  </si>
  <si>
    <t>2024 год</t>
  </si>
  <si>
    <t>2025 год</t>
  </si>
  <si>
    <t>01.01.01</t>
  </si>
  <si>
    <t>01.03.68</t>
  </si>
  <si>
    <t>03.04.26</t>
  </si>
  <si>
    <t>03.04.13</t>
  </si>
  <si>
    <t>03.04.42</t>
  </si>
  <si>
    <t>01.02.25</t>
  </si>
  <si>
    <t>03.02.80</t>
  </si>
  <si>
    <t>01.02.74</t>
  </si>
  <si>
    <t>01.02.04</t>
  </si>
  <si>
    <t>03.03.02</t>
  </si>
  <si>
    <t>03.03.22</t>
  </si>
  <si>
    <t>01.02.41</t>
  </si>
  <si>
    <t>03.02.37</t>
  </si>
  <si>
    <t>01.03.36</t>
  </si>
  <si>
    <t>03.06.23</t>
  </si>
  <si>
    <t>01.03.37</t>
  </si>
  <si>
    <t>03.06.22</t>
  </si>
  <si>
    <t>01.02.03</t>
  </si>
  <si>
    <t>03.02.95</t>
  </si>
  <si>
    <t>03.03.95</t>
  </si>
  <si>
    <t>03.03.05</t>
  </si>
  <si>
    <t>01.01.06</t>
  </si>
  <si>
    <t xml:space="preserve"> Субсидия на комплектование книжных фондов муниципальных библиотек</t>
  </si>
  <si>
    <t>Межбюджетные трансферты на создание модельных муниципальных библиотек</t>
  </si>
  <si>
    <t>Межбюджетные трансферты на создание виртуальных концертных залов</t>
  </si>
  <si>
    <t>Примечания</t>
  </si>
  <si>
    <t>Субсидия на повышение оплаты труда работников муниципальных учреждений в сфере культуры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</si>
  <si>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</si>
  <si>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 xml:space="preserve"> 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</si>
  <si>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 Субвенция на организацию образовательного процесса</t>
  </si>
  <si>
    <t xml:space="preserve"> Субвенция на 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</si>
  <si>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Субвенция на организацию питания обучающихся образовательных организаций</t>
  </si>
  <si>
    <t xml:space="preserve"> 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</si>
  <si>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</si>
  <si>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 xml:space="preserve"> Субсидия на реализацию мероприятий по модернизации школьных систем образования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</si>
  <si>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</si>
  <si>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Субсидия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</si>
  <si>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 Субвенция на обеспечение деятельности органов опеки и попечительства</t>
  </si>
  <si>
    <t xml:space="preserve"> Субсидия на повышение оплаты труда отдельных категорий работников муниципальных учреждений в сфере образования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</si>
  <si>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</si>
  <si>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 Субвенция на содержание ребенка в семье опекуна и приемной семье, а также вознаграждение, причитающееся приемному родителю</t>
  </si>
  <si>
    <t>Субвенция на государственную поддержку опеки и попечительства</t>
  </si>
  <si>
    <t>Дотации на реализацию мероприятий по обеспечению обязательных требований охраны объектов образования I – III категорий опасности</t>
  </si>
  <si>
    <t xml:space="preserve"> Межбюджетные трансферты на реализацию мероприятий по борьбе с борщевиком Сосновского</t>
  </si>
  <si>
    <t xml:space="preserve"> 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</si>
  <si>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 xml:space="preserve"> 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</si>
  <si>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Субвенция на оплату жилищно-коммунальных услуг отдельным категориям граждан</t>
  </si>
  <si>
    <t xml:space="preserve"> Субвенция на предоставление гражданам субсидий на оплату жилого помещения и коммунальных услуг</t>
  </si>
  <si>
    <t xml:space="preserve"> 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</si>
  <si>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 xml:space="preserve"> 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</si>
  <si>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 xml:space="preserve"> Субвенция на денежные выплаты</t>
  </si>
  <si>
    <t xml:space="preserve"> 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</t>
  </si>
  <si>
    <t xml:space="preserve"> Субвенция на компенсацию отдельным категориям граждан оплаты взноса на капитальный ремонт общего имущества в многоквартирном доме</t>
  </si>
  <si>
    <t xml:space="preserve"> Субвенция на оказание социальной помощи отдельным категориям граждан</t>
  </si>
  <si>
    <t xml:space="preserve"> Субвенция на оказание социальной помощи на основании социального контракта в части расходов по доставке выплат получателям</t>
  </si>
  <si>
    <t xml:space="preserve"> Субвенция на оказание социальной помощи на основании социального контракта</t>
  </si>
  <si>
    <t>Субвенция на выплату ежемесячного пособия на ребенка</t>
  </si>
  <si>
    <t xml:space="preserve"> Субвенция на осуществление ежемесячной денежной выплаты на ребенка в возрасте от трех до семи лет включительно в части расходов по доставке выплат получателям</t>
  </si>
  <si>
    <t xml:space="preserve"> Субвенция на осуществление ежемесячной денежной выплаты на ребенка в возрасте от трех до семи лет включительно</t>
  </si>
  <si>
    <t xml:space="preserve"> 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 </t>
  </si>
  <si>
    <t xml:space="preserve"> 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</si>
  <si>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 xml:space="preserve"> Субвенция на обеспечение деятельности органов местного самоуправления в сфере социальной защиты населения</t>
  </si>
  <si>
    <t xml:space="preserve"> Субвенция на обеспечение профилактики безнадзорности, правонарушений несовершеннолетних и защиты их прав</t>
  </si>
  <si>
    <t xml:space="preserve"> Субвенция на реализацию отдельных полномочий в сфере законодательства об административных правонарушениях</t>
  </si>
  <si>
    <t xml:space="preserve"> 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</si>
  <si>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 xml:space="preserve"> Субвенция на компенсацию части расходов на приобретение путевки в организации отдыха детей и их оздоровления</t>
  </si>
  <si>
    <t xml:space="preserve"> Субвенция на частичную оплату стоимости путевки в организации отдыха детей и их оздоровления</t>
  </si>
  <si>
    <t xml:space="preserve"> 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</si>
  <si>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 xml:space="preserve"> Субвенция на освобождение от оплаты стоимости проезда лиц, находящихся под диспансерным наблюдением в связи с туберкулезом, и больных туберкулезом</t>
  </si>
  <si>
    <t xml:space="preserve"> Субвенция на освобождение от оплаты стоимости проезда детей из многодетных семей</t>
  </si>
  <si>
    <t xml:space="preserve"> Субсидия на обеспечение трудоустройства несовершеннолетних граждан на временные рабочие места</t>
  </si>
  <si>
    <t xml:space="preserve"> Субвенция на осуществление полномочий по составлению (изменению и дополнению) списков кандидатов в присяжные заседатели федеральных судов общей юрисдикции</t>
  </si>
  <si>
    <t xml:space="preserve"> Субвенция на организацию мероприятий при осуществлении деятельности по обращению с животными без владельцев</t>
  </si>
  <si>
    <t xml:space="preserve"> Субсидия на финансирование дорожного хозяйства</t>
  </si>
  <si>
    <t xml:space="preserve"> Межбюджетные трансферты на поддержку инициатив органов ученического самоуправления общеобразовательных организаций</t>
  </si>
  <si>
    <t xml:space="preserve">   Культура </t>
  </si>
  <si>
    <t xml:space="preserve">   Образование </t>
  </si>
  <si>
    <t xml:space="preserve">    Администрация ТМР</t>
  </si>
  <si>
    <t xml:space="preserve"> 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</si>
  <si>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Субвенция на осуществление полномочий Российской Федерации по государственной регистрации актов гражданского состояния</t>
  </si>
  <si>
    <t>В проекте бюджета ТМР предусмотрено софинансирование в сумме 570 000,0руб..</t>
  </si>
  <si>
    <t>Социальные выплаты по государственным полномочиям, софинансирование не требуется.</t>
  </si>
  <si>
    <t xml:space="preserve">  Тутаевский муниципальный район, всего</t>
  </si>
  <si>
    <t>В проекте бюджета ТМР предусмотрено софинансирование в сумме 112 266,00руб..</t>
  </si>
  <si>
    <t>Гос.полномочия, софинансирование не требуется</t>
  </si>
  <si>
    <t xml:space="preserve">    Социальная поддержка населения </t>
  </si>
  <si>
    <t>Информация о межбюджетных трансфертах, предусмотренных в проекте Закона ЯО "Об областном бюджете на 2023 год и на плановый период 2024-2025 годов" бюджету   Тутаевского муниципального района</t>
  </si>
  <si>
    <r>
      <t xml:space="preserve">В проекте бюджета ТМР предусмотрено софинансирование в сумме </t>
    </r>
    <r>
      <rPr>
        <sz val="11"/>
        <rFont val="Times New Roman"/>
        <family val="1"/>
        <charset val="204"/>
      </rPr>
      <t>73 175 527,00руб</t>
    </r>
    <r>
      <rPr>
        <sz val="11"/>
        <color theme="1"/>
        <rFont val="Times New Roman"/>
        <family val="1"/>
        <charset val="204"/>
      </rPr>
      <t>..</t>
    </r>
  </si>
  <si>
    <r>
      <t xml:space="preserve">В проекте бюджета ТМР предусмотрено софинансирование в сумме </t>
    </r>
    <r>
      <rPr>
        <sz val="11"/>
        <rFont val="Times New Roman"/>
        <family val="1"/>
        <charset val="204"/>
      </rPr>
      <t>2 432 502,00</t>
    </r>
    <r>
      <rPr>
        <sz val="11"/>
        <color theme="1"/>
        <rFont val="Times New Roman"/>
        <family val="1"/>
        <charset val="204"/>
      </rPr>
      <t>руб.. Средства федерального бюджета 33 738 800,00 руб. и областного бюджета 12 478 735,00руб..</t>
    </r>
  </si>
  <si>
    <r>
      <t>В проекте бюджета ТМР предусмотрено софинансирование в сумме 90 00</t>
    </r>
    <r>
      <rPr>
        <sz val="11"/>
        <rFont val="Times New Roman"/>
        <family val="1"/>
        <charset val="204"/>
      </rPr>
      <t>0,00</t>
    </r>
    <r>
      <rPr>
        <sz val="11"/>
        <color theme="1"/>
        <rFont val="Times New Roman"/>
        <family val="1"/>
        <charset val="204"/>
      </rPr>
      <t>руб..</t>
    </r>
  </si>
  <si>
    <r>
      <t xml:space="preserve">В проекте бюджета ТМР предусмотрено софинансирование в сумме </t>
    </r>
    <r>
      <rPr>
        <sz val="11"/>
        <rFont val="Times New Roman"/>
        <family val="1"/>
        <charset val="204"/>
      </rPr>
      <t>93397,00р</t>
    </r>
    <r>
      <rPr>
        <sz val="11"/>
        <color theme="1"/>
        <rFont val="Times New Roman"/>
        <family val="1"/>
        <charset val="204"/>
      </rPr>
      <t>уб..Средства федерального бюджета 1 703 550,00 руб. и областного бюджета 70 982,00руб..</t>
    </r>
  </si>
  <si>
    <r>
      <t>В проекте бюджета ТМР предусмотрено софинансирование в сумм</t>
    </r>
    <r>
      <rPr>
        <sz val="11"/>
        <rFont val="Times New Roman"/>
        <family val="1"/>
        <charset val="204"/>
      </rPr>
      <t>е 9 285,00</t>
    </r>
    <r>
      <rPr>
        <sz val="11"/>
        <color theme="1"/>
        <rFont val="Times New Roman"/>
        <family val="1"/>
        <charset val="204"/>
      </rPr>
      <t>руб..Средства федерального бюджета 128 772,00 руб. и областного бюджета 47 6287,00руб..</t>
    </r>
  </si>
  <si>
    <r>
      <t xml:space="preserve">В проекте бюджета ТМР предусмотрено софинансирование в сумме </t>
    </r>
    <r>
      <rPr>
        <sz val="11"/>
        <rFont val="Times New Roman"/>
        <family val="1"/>
        <charset val="204"/>
      </rPr>
      <t>16 123 482,00ру</t>
    </r>
    <r>
      <rPr>
        <sz val="11"/>
        <color theme="1"/>
        <rFont val="Times New Roman"/>
        <family val="1"/>
        <charset val="204"/>
      </rPr>
      <t>б..</t>
    </r>
  </si>
  <si>
    <r>
      <t xml:space="preserve">В проекте бюджета ТМР предусмотрено софинансирование в сумме </t>
    </r>
    <r>
      <rPr>
        <sz val="11"/>
        <rFont val="Times New Roman"/>
        <family val="1"/>
        <charset val="204"/>
      </rPr>
      <t>3 000 000,00р</t>
    </r>
    <r>
      <rPr>
        <sz val="11"/>
        <color theme="1"/>
        <rFont val="Times New Roman"/>
        <family val="1"/>
        <charset val="204"/>
      </rPr>
      <t>уб..</t>
    </r>
  </si>
  <si>
    <t>В проекте бюджета ТМР предусмотрено софинансирование в сумме 47 367,00руб..</t>
  </si>
  <si>
    <t>Приложение к поправкам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</si>
</sst>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/>
    <xf numFmtId="0" fontId="0" fillId="3" borderId="4" xfId="0" applyFill="1" applyBorder="1"/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0" fontId="13" fillId="4" borderId="8" xfId="0" applyFont="1" applyFill="1" applyBorder="1"/>
    <xf numFmtId="164" fontId="9" fillId="4" borderId="7" xfId="0" applyNumberFormat="1" applyFont="1" applyFill="1" applyBorder="1" applyAlignment="1">
      <alignment horizontal="right" vertical="center"/>
    </xf>
    <xf numFmtId="164" fontId="15" fillId="2" borderId="11" xfId="0" applyNumberFormat="1" applyFont="1" applyFill="1" applyBorder="1" applyAlignment="1">
      <alignment horizontal="right" vertical="center"/>
    </xf>
    <xf numFmtId="0" fontId="13" fillId="2" borderId="12" xfId="0" applyFont="1" applyFill="1" applyBorder="1"/>
    <xf numFmtId="164" fontId="9" fillId="5" borderId="1" xfId="0" applyNumberFormat="1" applyFont="1" applyFill="1" applyBorder="1" applyAlignment="1">
      <alignment horizontal="right" vertical="center"/>
    </xf>
    <xf numFmtId="0" fontId="13" fillId="5" borderId="1" xfId="0" applyFont="1" applyFill="1" applyBorder="1"/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/>
    <xf numFmtId="164" fontId="9" fillId="4" borderId="4" xfId="0" applyNumberFormat="1" applyFont="1" applyFill="1" applyBorder="1" applyAlignment="1">
      <alignment horizontal="right" vertical="center"/>
    </xf>
    <xf numFmtId="0" fontId="13" fillId="4" borderId="4" xfId="0" applyFont="1" applyFill="1" applyBorder="1"/>
    <xf numFmtId="164" fontId="9" fillId="0" borderId="7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0" fontId="7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wrapText="1"/>
    </xf>
    <xf numFmtId="0" fontId="13" fillId="2" borderId="13" xfId="0" applyFont="1" applyFill="1" applyBorder="1"/>
    <xf numFmtId="0" fontId="13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view="pageBreakPreview" topLeftCell="A13" zoomScale="85" zoomScaleNormal="100" zoomScaleSheetLayoutView="85" workbookViewId="0">
      <selection activeCell="A23" sqref="A23"/>
    </sheetView>
  </sheetViews>
  <sheetFormatPr defaultRowHeight="15" x14ac:dyDescent="0.25"/>
  <cols>
    <col min="1" max="1" width="59.85546875" customWidth="1"/>
    <col min="2" max="2" width="20.140625" hidden="1" customWidth="1"/>
    <col min="3" max="3" width="16" customWidth="1"/>
    <col min="4" max="4" width="16.28515625" customWidth="1"/>
    <col min="5" max="5" width="16.85546875" customWidth="1"/>
    <col min="6" max="6" width="94" customWidth="1"/>
    <col min="257" max="257" width="48.5703125" customWidth="1"/>
    <col min="258" max="258" width="20.140625" customWidth="1"/>
    <col min="259" max="261" width="22" customWidth="1"/>
    <col min="513" max="513" width="48.5703125" customWidth="1"/>
    <col min="514" max="514" width="20.140625" customWidth="1"/>
    <col min="515" max="517" width="22" customWidth="1"/>
    <col min="769" max="769" width="48.5703125" customWidth="1"/>
    <col min="770" max="770" width="20.140625" customWidth="1"/>
    <col min="771" max="773" width="22" customWidth="1"/>
    <col min="1025" max="1025" width="48.5703125" customWidth="1"/>
    <col min="1026" max="1026" width="20.140625" customWidth="1"/>
    <col min="1027" max="1029" width="22" customWidth="1"/>
    <col min="1281" max="1281" width="48.5703125" customWidth="1"/>
    <col min="1282" max="1282" width="20.140625" customWidth="1"/>
    <col min="1283" max="1285" width="22" customWidth="1"/>
    <col min="1537" max="1537" width="48.5703125" customWidth="1"/>
    <col min="1538" max="1538" width="20.140625" customWidth="1"/>
    <col min="1539" max="1541" width="22" customWidth="1"/>
    <col min="1793" max="1793" width="48.5703125" customWidth="1"/>
    <col min="1794" max="1794" width="20.140625" customWidth="1"/>
    <col min="1795" max="1797" width="22" customWidth="1"/>
    <col min="2049" max="2049" width="48.5703125" customWidth="1"/>
    <col min="2050" max="2050" width="20.140625" customWidth="1"/>
    <col min="2051" max="2053" width="22" customWidth="1"/>
    <col min="2305" max="2305" width="48.5703125" customWidth="1"/>
    <col min="2306" max="2306" width="20.140625" customWidth="1"/>
    <col min="2307" max="2309" width="22" customWidth="1"/>
    <col min="2561" max="2561" width="48.5703125" customWidth="1"/>
    <col min="2562" max="2562" width="20.140625" customWidth="1"/>
    <col min="2563" max="2565" width="22" customWidth="1"/>
    <col min="2817" max="2817" width="48.5703125" customWidth="1"/>
    <col min="2818" max="2818" width="20.140625" customWidth="1"/>
    <col min="2819" max="2821" width="22" customWidth="1"/>
    <col min="3073" max="3073" width="48.5703125" customWidth="1"/>
    <col min="3074" max="3074" width="20.140625" customWidth="1"/>
    <col min="3075" max="3077" width="22" customWidth="1"/>
    <col min="3329" max="3329" width="48.5703125" customWidth="1"/>
    <col min="3330" max="3330" width="20.140625" customWidth="1"/>
    <col min="3331" max="3333" width="22" customWidth="1"/>
    <col min="3585" max="3585" width="48.5703125" customWidth="1"/>
    <col min="3586" max="3586" width="20.140625" customWidth="1"/>
    <col min="3587" max="3589" width="22" customWidth="1"/>
    <col min="3841" max="3841" width="48.5703125" customWidth="1"/>
    <col min="3842" max="3842" width="20.140625" customWidth="1"/>
    <col min="3843" max="3845" width="22" customWidth="1"/>
    <col min="4097" max="4097" width="48.5703125" customWidth="1"/>
    <col min="4098" max="4098" width="20.140625" customWidth="1"/>
    <col min="4099" max="4101" width="22" customWidth="1"/>
    <col min="4353" max="4353" width="48.5703125" customWidth="1"/>
    <col min="4354" max="4354" width="20.140625" customWidth="1"/>
    <col min="4355" max="4357" width="22" customWidth="1"/>
    <col min="4609" max="4609" width="48.5703125" customWidth="1"/>
    <col min="4610" max="4610" width="20.140625" customWidth="1"/>
    <col min="4611" max="4613" width="22" customWidth="1"/>
    <col min="4865" max="4865" width="48.5703125" customWidth="1"/>
    <col min="4866" max="4866" width="20.140625" customWidth="1"/>
    <col min="4867" max="4869" width="22" customWidth="1"/>
    <col min="5121" max="5121" width="48.5703125" customWidth="1"/>
    <col min="5122" max="5122" width="20.140625" customWidth="1"/>
    <col min="5123" max="5125" width="22" customWidth="1"/>
    <col min="5377" max="5377" width="48.5703125" customWidth="1"/>
    <col min="5378" max="5378" width="20.140625" customWidth="1"/>
    <col min="5379" max="5381" width="22" customWidth="1"/>
    <col min="5633" max="5633" width="48.5703125" customWidth="1"/>
    <col min="5634" max="5634" width="20.140625" customWidth="1"/>
    <col min="5635" max="5637" width="22" customWidth="1"/>
    <col min="5889" max="5889" width="48.5703125" customWidth="1"/>
    <col min="5890" max="5890" width="20.140625" customWidth="1"/>
    <col min="5891" max="5893" width="22" customWidth="1"/>
    <col min="6145" max="6145" width="48.5703125" customWidth="1"/>
    <col min="6146" max="6146" width="20.140625" customWidth="1"/>
    <col min="6147" max="6149" width="22" customWidth="1"/>
    <col min="6401" max="6401" width="48.5703125" customWidth="1"/>
    <col min="6402" max="6402" width="20.140625" customWidth="1"/>
    <col min="6403" max="6405" width="22" customWidth="1"/>
    <col min="6657" max="6657" width="48.5703125" customWidth="1"/>
    <col min="6658" max="6658" width="20.140625" customWidth="1"/>
    <col min="6659" max="6661" width="22" customWidth="1"/>
    <col min="6913" max="6913" width="48.5703125" customWidth="1"/>
    <col min="6914" max="6914" width="20.140625" customWidth="1"/>
    <col min="6915" max="6917" width="22" customWidth="1"/>
    <col min="7169" max="7169" width="48.5703125" customWidth="1"/>
    <col min="7170" max="7170" width="20.140625" customWidth="1"/>
    <col min="7171" max="7173" width="22" customWidth="1"/>
    <col min="7425" max="7425" width="48.5703125" customWidth="1"/>
    <col min="7426" max="7426" width="20.140625" customWidth="1"/>
    <col min="7427" max="7429" width="22" customWidth="1"/>
    <col min="7681" max="7681" width="48.5703125" customWidth="1"/>
    <col min="7682" max="7682" width="20.140625" customWidth="1"/>
    <col min="7683" max="7685" width="22" customWidth="1"/>
    <col min="7937" max="7937" width="48.5703125" customWidth="1"/>
    <col min="7938" max="7938" width="20.140625" customWidth="1"/>
    <col min="7939" max="7941" width="22" customWidth="1"/>
    <col min="8193" max="8193" width="48.5703125" customWidth="1"/>
    <col min="8194" max="8194" width="20.140625" customWidth="1"/>
    <col min="8195" max="8197" width="22" customWidth="1"/>
    <col min="8449" max="8449" width="48.5703125" customWidth="1"/>
    <col min="8450" max="8450" width="20.140625" customWidth="1"/>
    <col min="8451" max="8453" width="22" customWidth="1"/>
    <col min="8705" max="8705" width="48.5703125" customWidth="1"/>
    <col min="8706" max="8706" width="20.140625" customWidth="1"/>
    <col min="8707" max="8709" width="22" customWidth="1"/>
    <col min="8961" max="8961" width="48.5703125" customWidth="1"/>
    <col min="8962" max="8962" width="20.140625" customWidth="1"/>
    <col min="8963" max="8965" width="22" customWidth="1"/>
    <col min="9217" max="9217" width="48.5703125" customWidth="1"/>
    <col min="9218" max="9218" width="20.140625" customWidth="1"/>
    <col min="9219" max="9221" width="22" customWidth="1"/>
    <col min="9473" max="9473" width="48.5703125" customWidth="1"/>
    <col min="9474" max="9474" width="20.140625" customWidth="1"/>
    <col min="9475" max="9477" width="22" customWidth="1"/>
    <col min="9729" max="9729" width="48.5703125" customWidth="1"/>
    <col min="9730" max="9730" width="20.140625" customWidth="1"/>
    <col min="9731" max="9733" width="22" customWidth="1"/>
    <col min="9985" max="9985" width="48.5703125" customWidth="1"/>
    <col min="9986" max="9986" width="20.140625" customWidth="1"/>
    <col min="9987" max="9989" width="22" customWidth="1"/>
    <col min="10241" max="10241" width="48.5703125" customWidth="1"/>
    <col min="10242" max="10242" width="20.140625" customWidth="1"/>
    <col min="10243" max="10245" width="22" customWidth="1"/>
    <col min="10497" max="10497" width="48.5703125" customWidth="1"/>
    <col min="10498" max="10498" width="20.140625" customWidth="1"/>
    <col min="10499" max="10501" width="22" customWidth="1"/>
    <col min="10753" max="10753" width="48.5703125" customWidth="1"/>
    <col min="10754" max="10754" width="20.140625" customWidth="1"/>
    <col min="10755" max="10757" width="22" customWidth="1"/>
    <col min="11009" max="11009" width="48.5703125" customWidth="1"/>
    <col min="11010" max="11010" width="20.140625" customWidth="1"/>
    <col min="11011" max="11013" width="22" customWidth="1"/>
    <col min="11265" max="11265" width="48.5703125" customWidth="1"/>
    <col min="11266" max="11266" width="20.140625" customWidth="1"/>
    <col min="11267" max="11269" width="22" customWidth="1"/>
    <col min="11521" max="11521" width="48.5703125" customWidth="1"/>
    <col min="11522" max="11522" width="20.140625" customWidth="1"/>
    <col min="11523" max="11525" width="22" customWidth="1"/>
    <col min="11777" max="11777" width="48.5703125" customWidth="1"/>
    <col min="11778" max="11778" width="20.140625" customWidth="1"/>
    <col min="11779" max="11781" width="22" customWidth="1"/>
    <col min="12033" max="12033" width="48.5703125" customWidth="1"/>
    <col min="12034" max="12034" width="20.140625" customWidth="1"/>
    <col min="12035" max="12037" width="22" customWidth="1"/>
    <col min="12289" max="12289" width="48.5703125" customWidth="1"/>
    <col min="12290" max="12290" width="20.140625" customWidth="1"/>
    <col min="12291" max="12293" width="22" customWidth="1"/>
    <col min="12545" max="12545" width="48.5703125" customWidth="1"/>
    <col min="12546" max="12546" width="20.140625" customWidth="1"/>
    <col min="12547" max="12549" width="22" customWidth="1"/>
    <col min="12801" max="12801" width="48.5703125" customWidth="1"/>
    <col min="12802" max="12802" width="20.140625" customWidth="1"/>
    <col min="12803" max="12805" width="22" customWidth="1"/>
    <col min="13057" max="13057" width="48.5703125" customWidth="1"/>
    <col min="13058" max="13058" width="20.140625" customWidth="1"/>
    <col min="13059" max="13061" width="22" customWidth="1"/>
    <col min="13313" max="13313" width="48.5703125" customWidth="1"/>
    <col min="13314" max="13314" width="20.140625" customWidth="1"/>
    <col min="13315" max="13317" width="22" customWidth="1"/>
    <col min="13569" max="13569" width="48.5703125" customWidth="1"/>
    <col min="13570" max="13570" width="20.140625" customWidth="1"/>
    <col min="13571" max="13573" width="22" customWidth="1"/>
    <col min="13825" max="13825" width="48.5703125" customWidth="1"/>
    <col min="13826" max="13826" width="20.140625" customWidth="1"/>
    <col min="13827" max="13829" width="22" customWidth="1"/>
    <col min="14081" max="14081" width="48.5703125" customWidth="1"/>
    <col min="14082" max="14082" width="20.140625" customWidth="1"/>
    <col min="14083" max="14085" width="22" customWidth="1"/>
    <col min="14337" max="14337" width="48.5703125" customWidth="1"/>
    <col min="14338" max="14338" width="20.140625" customWidth="1"/>
    <col min="14339" max="14341" width="22" customWidth="1"/>
    <col min="14593" max="14593" width="48.5703125" customWidth="1"/>
    <col min="14594" max="14594" width="20.140625" customWidth="1"/>
    <col min="14595" max="14597" width="22" customWidth="1"/>
    <col min="14849" max="14849" width="48.5703125" customWidth="1"/>
    <col min="14850" max="14850" width="20.140625" customWidth="1"/>
    <col min="14851" max="14853" width="22" customWidth="1"/>
    <col min="15105" max="15105" width="48.5703125" customWidth="1"/>
    <col min="15106" max="15106" width="20.140625" customWidth="1"/>
    <col min="15107" max="15109" width="22" customWidth="1"/>
    <col min="15361" max="15361" width="48.5703125" customWidth="1"/>
    <col min="15362" max="15362" width="20.140625" customWidth="1"/>
    <col min="15363" max="15365" width="22" customWidth="1"/>
    <col min="15617" max="15617" width="48.5703125" customWidth="1"/>
    <col min="15618" max="15618" width="20.140625" customWidth="1"/>
    <col min="15619" max="15621" width="22" customWidth="1"/>
    <col min="15873" max="15873" width="48.5703125" customWidth="1"/>
    <col min="15874" max="15874" width="20.140625" customWidth="1"/>
    <col min="15875" max="15877" width="22" customWidth="1"/>
    <col min="16129" max="16129" width="48.5703125" customWidth="1"/>
    <col min="16130" max="16130" width="20.140625" customWidth="1"/>
    <col min="16131" max="16133" width="22" customWidth="1"/>
  </cols>
  <sheetData>
    <row r="1" spans="1:6" x14ac:dyDescent="0.25">
      <c r="A1" s="53" t="s">
        <v>101</v>
      </c>
      <c r="B1" s="53"/>
      <c r="C1" s="53"/>
      <c r="D1" s="53"/>
      <c r="E1" s="53"/>
      <c r="F1" s="53"/>
    </row>
    <row r="2" spans="1:6" x14ac:dyDescent="0.25">
      <c r="A2" s="52"/>
      <c r="B2" s="52"/>
      <c r="C2" s="52"/>
      <c r="D2" s="52"/>
      <c r="E2" s="52"/>
      <c r="F2" s="52"/>
    </row>
    <row r="3" spans="1:6" ht="36.75" customHeight="1" x14ac:dyDescent="0.25">
      <c r="A3" s="55" t="s">
        <v>92</v>
      </c>
      <c r="B3" s="56"/>
      <c r="C3" s="56"/>
      <c r="D3" s="56"/>
      <c r="E3" s="56"/>
      <c r="F3" s="56"/>
    </row>
    <row r="4" spans="1:6" ht="15.75" x14ac:dyDescent="0.25">
      <c r="A4" s="54" t="s">
        <v>0</v>
      </c>
      <c r="B4" s="54"/>
      <c r="C4" s="54"/>
      <c r="D4" s="54"/>
      <c r="E4" s="54"/>
    </row>
    <row r="5" spans="1:6" ht="15.7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47" t="s">
        <v>31</v>
      </c>
    </row>
    <row r="6" spans="1:6" ht="15.7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5">
        <v>6</v>
      </c>
    </row>
    <row r="7" spans="1:6" ht="32.25" customHeight="1" thickBot="1" x14ac:dyDescent="0.3">
      <c r="A7" s="26" t="s">
        <v>88</v>
      </c>
      <c r="B7" s="27"/>
      <c r="C7" s="28">
        <f>C8+C19+C26+C48</f>
        <v>1457921308</v>
      </c>
      <c r="D7" s="28">
        <f>D8+D19+D26+D48</f>
        <v>1580203849</v>
      </c>
      <c r="E7" s="28">
        <f>E8+E19+E26+E48</f>
        <v>1228052718</v>
      </c>
      <c r="F7" s="19"/>
    </row>
    <row r="8" spans="1:6" ht="16.5" thickBot="1" x14ac:dyDescent="0.3">
      <c r="A8" s="15" t="s">
        <v>83</v>
      </c>
      <c r="B8" s="13"/>
      <c r="C8" s="14">
        <f>SUM(C9:C18)</f>
        <v>71301441</v>
      </c>
      <c r="D8" s="14">
        <f t="shared" ref="D8:E8" si="0">SUM(D9:D18)</f>
        <v>355260583</v>
      </c>
      <c r="E8" s="14">
        <f t="shared" si="0"/>
        <v>21524047</v>
      </c>
      <c r="F8" s="16"/>
    </row>
    <row r="9" spans="1:6" ht="45" x14ac:dyDescent="0.25">
      <c r="A9" s="10" t="s">
        <v>74</v>
      </c>
      <c r="B9" s="11" t="s">
        <v>6</v>
      </c>
      <c r="C9" s="33">
        <v>9984</v>
      </c>
      <c r="D9" s="33">
        <v>10443</v>
      </c>
      <c r="E9" s="33">
        <v>10860</v>
      </c>
      <c r="F9" s="60" t="s">
        <v>90</v>
      </c>
    </row>
    <row r="10" spans="1:6" ht="30" x14ac:dyDescent="0.25">
      <c r="A10" s="7" t="s">
        <v>75</v>
      </c>
      <c r="B10" s="4" t="s">
        <v>6</v>
      </c>
      <c r="C10" s="34">
        <v>3878490</v>
      </c>
      <c r="D10" s="34">
        <v>4056800</v>
      </c>
      <c r="E10" s="34">
        <v>4218991</v>
      </c>
      <c r="F10" s="60"/>
    </row>
    <row r="11" spans="1:6" ht="45" x14ac:dyDescent="0.25">
      <c r="A11" s="7" t="s">
        <v>77</v>
      </c>
      <c r="B11" s="4" t="s">
        <v>26</v>
      </c>
      <c r="C11" s="34">
        <v>1168</v>
      </c>
      <c r="D11" s="34">
        <v>1224</v>
      </c>
      <c r="E11" s="34">
        <v>1093</v>
      </c>
      <c r="F11" s="60"/>
    </row>
    <row r="12" spans="1:6" ht="30" x14ac:dyDescent="0.25">
      <c r="A12" s="7" t="s">
        <v>78</v>
      </c>
      <c r="B12" s="4" t="s">
        <v>6</v>
      </c>
      <c r="C12" s="34">
        <v>876254</v>
      </c>
      <c r="D12" s="34">
        <v>876254</v>
      </c>
      <c r="E12" s="34">
        <v>876254</v>
      </c>
      <c r="F12" s="60"/>
    </row>
    <row r="13" spans="1:6" ht="45" x14ac:dyDescent="0.25">
      <c r="A13" s="7" t="s">
        <v>85</v>
      </c>
      <c r="B13" s="4" t="s">
        <v>25</v>
      </c>
      <c r="C13" s="34">
        <v>2205410</v>
      </c>
      <c r="D13" s="34">
        <v>2085247</v>
      </c>
      <c r="E13" s="34">
        <v>2086714</v>
      </c>
      <c r="F13" s="60"/>
    </row>
    <row r="14" spans="1:6" ht="30" x14ac:dyDescent="0.25">
      <c r="A14" s="7" t="s">
        <v>68</v>
      </c>
      <c r="B14" s="4" t="s">
        <v>6</v>
      </c>
      <c r="C14" s="34">
        <v>2779530</v>
      </c>
      <c r="D14" s="34">
        <v>2779530</v>
      </c>
      <c r="E14" s="34">
        <v>2779530</v>
      </c>
      <c r="F14" s="60"/>
    </row>
    <row r="15" spans="1:6" ht="30" x14ac:dyDescent="0.25">
      <c r="A15" s="7" t="s">
        <v>69</v>
      </c>
      <c r="B15" s="4" t="s">
        <v>6</v>
      </c>
      <c r="C15" s="34">
        <v>482947</v>
      </c>
      <c r="D15" s="34">
        <v>482947</v>
      </c>
      <c r="E15" s="34">
        <v>482947</v>
      </c>
      <c r="F15" s="60"/>
    </row>
    <row r="16" spans="1:6" ht="30" x14ac:dyDescent="0.25">
      <c r="A16" s="7" t="s">
        <v>49</v>
      </c>
      <c r="B16" s="4" t="s">
        <v>6</v>
      </c>
      <c r="C16" s="34">
        <v>296171</v>
      </c>
      <c r="D16" s="34">
        <v>296171</v>
      </c>
      <c r="E16" s="34">
        <v>296171</v>
      </c>
      <c r="F16" s="60"/>
    </row>
    <row r="17" spans="1:6" ht="60.75" thickBot="1" x14ac:dyDescent="0.3">
      <c r="A17" s="22" t="s">
        <v>73</v>
      </c>
      <c r="B17" s="21" t="s">
        <v>6</v>
      </c>
      <c r="C17" s="35">
        <v>50000000</v>
      </c>
      <c r="D17" s="35">
        <f>118112667+207156300+8631513</f>
        <v>333900480</v>
      </c>
      <c r="E17" s="35">
        <v>0</v>
      </c>
      <c r="F17" s="36" t="s">
        <v>99</v>
      </c>
    </row>
    <row r="18" spans="1:6" ht="15.75" thickBot="1" x14ac:dyDescent="0.3">
      <c r="A18" s="23" t="s">
        <v>79</v>
      </c>
      <c r="B18" s="24" t="s">
        <v>27</v>
      </c>
      <c r="C18" s="37">
        <v>10771487</v>
      </c>
      <c r="D18" s="37">
        <v>10771487</v>
      </c>
      <c r="E18" s="37">
        <v>10771487</v>
      </c>
      <c r="F18" s="36" t="s">
        <v>86</v>
      </c>
    </row>
    <row r="19" spans="1:6" ht="16.5" thickBot="1" x14ac:dyDescent="0.3">
      <c r="A19" s="15" t="s">
        <v>81</v>
      </c>
      <c r="B19" s="13"/>
      <c r="C19" s="38">
        <f>SUM(C20:C25)</f>
        <v>56680973</v>
      </c>
      <c r="D19" s="38">
        <f>SUM(D20:D25)</f>
        <v>39258640</v>
      </c>
      <c r="E19" s="38">
        <f>SUM(E20:E25)</f>
        <v>39261090</v>
      </c>
      <c r="F19" s="50"/>
    </row>
    <row r="20" spans="1:6" ht="30" x14ac:dyDescent="0.25">
      <c r="A20" s="17" t="s">
        <v>29</v>
      </c>
      <c r="B20" s="11" t="s">
        <v>8</v>
      </c>
      <c r="C20" s="33">
        <v>15000000</v>
      </c>
      <c r="D20" s="33">
        <v>0</v>
      </c>
      <c r="E20" s="33">
        <v>0</v>
      </c>
      <c r="F20" s="51"/>
    </row>
    <row r="21" spans="1:6" ht="60" x14ac:dyDescent="0.25">
      <c r="A21" s="6" t="s">
        <v>33</v>
      </c>
      <c r="B21" s="4" t="s">
        <v>6</v>
      </c>
      <c r="C21" s="34">
        <v>900000</v>
      </c>
      <c r="D21" s="34">
        <v>0</v>
      </c>
      <c r="E21" s="34">
        <v>0</v>
      </c>
      <c r="F21" s="51"/>
    </row>
    <row r="22" spans="1:6" ht="30" x14ac:dyDescent="0.25">
      <c r="A22" s="3" t="s">
        <v>30</v>
      </c>
      <c r="B22" s="4" t="s">
        <v>9</v>
      </c>
      <c r="C22" s="34">
        <v>1000000</v>
      </c>
      <c r="D22" s="34">
        <v>0</v>
      </c>
      <c r="E22" s="34">
        <v>0</v>
      </c>
      <c r="F22" s="51"/>
    </row>
    <row r="23" spans="1:6" ht="30" x14ac:dyDescent="0.25">
      <c r="A23" s="63" t="s">
        <v>76</v>
      </c>
      <c r="B23" s="21" t="s">
        <v>6</v>
      </c>
      <c r="C23" s="35">
        <v>522333</v>
      </c>
      <c r="D23" s="35">
        <v>0</v>
      </c>
      <c r="E23" s="35">
        <v>0</v>
      </c>
      <c r="F23" s="43" t="s">
        <v>100</v>
      </c>
    </row>
    <row r="24" spans="1:6" ht="30" x14ac:dyDescent="0.25">
      <c r="A24" s="20" t="s">
        <v>32</v>
      </c>
      <c r="B24" s="21" t="s">
        <v>6</v>
      </c>
      <c r="C24" s="35">
        <f>8492066+30590174</f>
        <v>39082240</v>
      </c>
      <c r="D24" s="35">
        <f>8492066+30590174</f>
        <v>39082240</v>
      </c>
      <c r="E24" s="35">
        <f>8492066+30590174</f>
        <v>39082240</v>
      </c>
      <c r="F24" s="43" t="s">
        <v>93</v>
      </c>
    </row>
    <row r="25" spans="1:6" ht="30.75" thickBot="1" x14ac:dyDescent="0.3">
      <c r="A25" s="48" t="s">
        <v>28</v>
      </c>
      <c r="B25" s="31" t="s">
        <v>7</v>
      </c>
      <c r="C25" s="44">
        <f>47628+128772</f>
        <v>176400</v>
      </c>
      <c r="D25" s="44">
        <f>47628+128772</f>
        <v>176400</v>
      </c>
      <c r="E25" s="44">
        <f>50078+128772</f>
        <v>178850</v>
      </c>
      <c r="F25" s="49" t="s">
        <v>97</v>
      </c>
    </row>
    <row r="26" spans="1:6" ht="16.5" thickBot="1" x14ac:dyDescent="0.3">
      <c r="A26" s="15" t="s">
        <v>82</v>
      </c>
      <c r="B26" s="13"/>
      <c r="C26" s="38">
        <f>SUM(C27:C47)</f>
        <v>860446863</v>
      </c>
      <c r="D26" s="38">
        <f>SUM(D27:D47)</f>
        <v>805885471</v>
      </c>
      <c r="E26" s="38">
        <f>SUM(E27:E47)</f>
        <v>805123276</v>
      </c>
      <c r="F26" s="39"/>
    </row>
    <row r="27" spans="1:6" ht="60" x14ac:dyDescent="0.25">
      <c r="A27" s="32" t="s">
        <v>34</v>
      </c>
      <c r="B27" s="11" t="s">
        <v>6</v>
      </c>
      <c r="C27" s="33">
        <v>1537536</v>
      </c>
      <c r="D27" s="33">
        <v>0</v>
      </c>
      <c r="E27" s="33">
        <v>0</v>
      </c>
      <c r="F27" s="61" t="s">
        <v>90</v>
      </c>
    </row>
    <row r="28" spans="1:6" x14ac:dyDescent="0.25">
      <c r="A28" s="6" t="s">
        <v>35</v>
      </c>
      <c r="B28" s="4" t="s">
        <v>6</v>
      </c>
      <c r="C28" s="34">
        <v>239152029</v>
      </c>
      <c r="D28" s="34">
        <v>239152029</v>
      </c>
      <c r="E28" s="34">
        <v>239152029</v>
      </c>
      <c r="F28" s="62"/>
    </row>
    <row r="29" spans="1:6" ht="90" x14ac:dyDescent="0.25">
      <c r="A29" s="6" t="s">
        <v>36</v>
      </c>
      <c r="B29" s="4" t="s">
        <v>10</v>
      </c>
      <c r="C29" s="34">
        <v>24139080</v>
      </c>
      <c r="D29" s="34">
        <v>24451560</v>
      </c>
      <c r="E29" s="34">
        <v>24451560</v>
      </c>
      <c r="F29" s="62"/>
    </row>
    <row r="30" spans="1:6" ht="30" x14ac:dyDescent="0.25">
      <c r="A30" s="6" t="s">
        <v>37</v>
      </c>
      <c r="B30" s="4" t="s">
        <v>6</v>
      </c>
      <c r="C30" s="34">
        <v>24387619</v>
      </c>
      <c r="D30" s="34">
        <v>23517150</v>
      </c>
      <c r="E30" s="34">
        <v>23517150</v>
      </c>
      <c r="F30" s="62"/>
    </row>
    <row r="31" spans="1:6" x14ac:dyDescent="0.25">
      <c r="A31" s="6" t="s">
        <v>35</v>
      </c>
      <c r="B31" s="4" t="s">
        <v>6</v>
      </c>
      <c r="C31" s="34">
        <v>425603979</v>
      </c>
      <c r="D31" s="34">
        <v>425603979</v>
      </c>
      <c r="E31" s="34">
        <v>425603979</v>
      </c>
      <c r="F31" s="62"/>
    </row>
    <row r="32" spans="1:6" ht="45" x14ac:dyDescent="0.25">
      <c r="A32" s="6" t="s">
        <v>38</v>
      </c>
      <c r="B32" s="4" t="s">
        <v>11</v>
      </c>
      <c r="C32" s="34">
        <v>8579784</v>
      </c>
      <c r="D32" s="34">
        <v>8579784</v>
      </c>
      <c r="E32" s="34">
        <v>9245502</v>
      </c>
      <c r="F32" s="62"/>
    </row>
    <row r="33" spans="1:6" ht="45" x14ac:dyDescent="0.25">
      <c r="A33" s="6" t="s">
        <v>41</v>
      </c>
      <c r="B33" s="4" t="s">
        <v>12</v>
      </c>
      <c r="C33" s="34">
        <v>23197191</v>
      </c>
      <c r="D33" s="34">
        <v>23197191</v>
      </c>
      <c r="E33" s="34">
        <v>23774148</v>
      </c>
      <c r="F33" s="62"/>
    </row>
    <row r="34" spans="1:6" ht="30" x14ac:dyDescent="0.25">
      <c r="A34" s="6" t="s">
        <v>71</v>
      </c>
      <c r="B34" s="4" t="s">
        <v>6</v>
      </c>
      <c r="C34" s="34">
        <v>654812</v>
      </c>
      <c r="D34" s="34">
        <v>654812</v>
      </c>
      <c r="E34" s="34">
        <v>654812</v>
      </c>
      <c r="F34" s="62"/>
    </row>
    <row r="35" spans="1:6" ht="30" x14ac:dyDescent="0.25">
      <c r="A35" s="6" t="s">
        <v>72</v>
      </c>
      <c r="B35" s="4" t="s">
        <v>6</v>
      </c>
      <c r="C35" s="34">
        <v>90502</v>
      </c>
      <c r="D35" s="34">
        <v>90502</v>
      </c>
      <c r="E35" s="34">
        <v>90502</v>
      </c>
      <c r="F35" s="62"/>
    </row>
    <row r="36" spans="1:6" ht="60" x14ac:dyDescent="0.25">
      <c r="A36" s="6" t="s">
        <v>70</v>
      </c>
      <c r="B36" s="4" t="s">
        <v>6</v>
      </c>
      <c r="C36" s="34">
        <v>5813952</v>
      </c>
      <c r="D36" s="34">
        <v>5813952</v>
      </c>
      <c r="E36" s="34">
        <v>5813952</v>
      </c>
      <c r="F36" s="62"/>
    </row>
    <row r="37" spans="1:6" ht="45" x14ac:dyDescent="0.25">
      <c r="A37" s="6" t="s">
        <v>46</v>
      </c>
      <c r="B37" s="4" t="s">
        <v>6</v>
      </c>
      <c r="C37" s="34">
        <v>26081539</v>
      </c>
      <c r="D37" s="34">
        <v>26081539</v>
      </c>
      <c r="E37" s="34">
        <v>26081539</v>
      </c>
      <c r="F37" s="62"/>
    </row>
    <row r="38" spans="1:6" ht="30" x14ac:dyDescent="0.25">
      <c r="A38" s="6" t="s">
        <v>47</v>
      </c>
      <c r="B38" s="4" t="s">
        <v>6</v>
      </c>
      <c r="C38" s="34">
        <v>4013186</v>
      </c>
      <c r="D38" s="34">
        <v>4013186</v>
      </c>
      <c r="E38" s="34">
        <v>4013186</v>
      </c>
      <c r="F38" s="62"/>
    </row>
    <row r="39" spans="1:6" ht="30" x14ac:dyDescent="0.25">
      <c r="A39" s="6" t="s">
        <v>43</v>
      </c>
      <c r="B39" s="4" t="s">
        <v>6</v>
      </c>
      <c r="C39" s="34">
        <v>4872516</v>
      </c>
      <c r="D39" s="34">
        <v>4872516</v>
      </c>
      <c r="E39" s="34">
        <v>4872516</v>
      </c>
      <c r="F39" s="62"/>
    </row>
    <row r="40" spans="1:6" ht="60" x14ac:dyDescent="0.25">
      <c r="A40" s="6" t="s">
        <v>45</v>
      </c>
      <c r="B40" s="4" t="s">
        <v>6</v>
      </c>
      <c r="C40" s="34">
        <v>10570096</v>
      </c>
      <c r="D40" s="34">
        <v>8672062</v>
      </c>
      <c r="E40" s="34">
        <v>8672062</v>
      </c>
      <c r="F40" s="62"/>
    </row>
    <row r="41" spans="1:6" ht="45" x14ac:dyDescent="0.25">
      <c r="A41" s="29" t="s">
        <v>48</v>
      </c>
      <c r="B41" s="25" t="s">
        <v>6</v>
      </c>
      <c r="C41" s="40">
        <v>2080636</v>
      </c>
      <c r="D41" s="40">
        <v>0</v>
      </c>
      <c r="E41" s="40">
        <v>0</v>
      </c>
      <c r="F41" s="41"/>
    </row>
    <row r="42" spans="1:6" ht="45" x14ac:dyDescent="0.25">
      <c r="A42" s="29" t="s">
        <v>80</v>
      </c>
      <c r="B42" s="25" t="s">
        <v>6</v>
      </c>
      <c r="C42" s="40">
        <v>1000000</v>
      </c>
      <c r="D42" s="40">
        <v>0</v>
      </c>
      <c r="E42" s="40">
        <v>0</v>
      </c>
      <c r="F42" s="41"/>
    </row>
    <row r="43" spans="1:6" ht="35.25" customHeight="1" x14ac:dyDescent="0.25">
      <c r="A43" s="20" t="s">
        <v>40</v>
      </c>
      <c r="B43" s="21" t="s">
        <v>13</v>
      </c>
      <c r="C43" s="35">
        <f>12478735+33738800</f>
        <v>46217535</v>
      </c>
      <c r="D43" s="35">
        <v>0</v>
      </c>
      <c r="E43" s="35">
        <v>0</v>
      </c>
      <c r="F43" s="42" t="s">
        <v>94</v>
      </c>
    </row>
    <row r="44" spans="1:6" ht="45" x14ac:dyDescent="0.25">
      <c r="A44" s="20" t="s">
        <v>39</v>
      </c>
      <c r="B44" s="21" t="s">
        <v>6</v>
      </c>
      <c r="C44" s="35">
        <v>1500000</v>
      </c>
      <c r="D44" s="35">
        <v>0</v>
      </c>
      <c r="E44" s="35">
        <v>0</v>
      </c>
      <c r="F44" s="43" t="s">
        <v>95</v>
      </c>
    </row>
    <row r="45" spans="1:6" ht="60" x14ac:dyDescent="0.25">
      <c r="A45" s="20" t="s">
        <v>42</v>
      </c>
      <c r="B45" s="21" t="s">
        <v>14</v>
      </c>
      <c r="C45" s="35">
        <f>70982+1703550</f>
        <v>1774532</v>
      </c>
      <c r="D45" s="35">
        <f>80195+1924675</f>
        <v>2004870</v>
      </c>
      <c r="E45" s="35">
        <v>0</v>
      </c>
      <c r="F45" s="42" t="s">
        <v>96</v>
      </c>
    </row>
    <row r="46" spans="1:6" ht="30" x14ac:dyDescent="0.25">
      <c r="A46" s="20" t="s">
        <v>44</v>
      </c>
      <c r="B46" s="21" t="s">
        <v>6</v>
      </c>
      <c r="C46" s="35">
        <v>8169426</v>
      </c>
      <c r="D46" s="35">
        <v>8169426</v>
      </c>
      <c r="E46" s="35">
        <v>8169426</v>
      </c>
      <c r="F46" s="43" t="s">
        <v>98</v>
      </c>
    </row>
    <row r="47" spans="1:6" ht="45.75" thickBot="1" x14ac:dyDescent="0.3">
      <c r="A47" s="30" t="s">
        <v>84</v>
      </c>
      <c r="B47" s="31" t="s">
        <v>6</v>
      </c>
      <c r="C47" s="44">
        <v>1010913</v>
      </c>
      <c r="D47" s="44">
        <v>1010913</v>
      </c>
      <c r="E47" s="44">
        <v>1010913</v>
      </c>
      <c r="F47" s="45" t="s">
        <v>89</v>
      </c>
    </row>
    <row r="48" spans="1:6" ht="16.5" thickBot="1" x14ac:dyDescent="0.3">
      <c r="A48" s="12" t="s">
        <v>91</v>
      </c>
      <c r="B48" s="13"/>
      <c r="C48" s="38">
        <v>469492031</v>
      </c>
      <c r="D48" s="38">
        <v>379799155</v>
      </c>
      <c r="E48" s="38">
        <v>362144305</v>
      </c>
      <c r="F48" s="39"/>
    </row>
    <row r="49" spans="1:6" ht="75" x14ac:dyDescent="0.25">
      <c r="A49" s="10" t="s">
        <v>50</v>
      </c>
      <c r="B49" s="11" t="s">
        <v>6</v>
      </c>
      <c r="C49" s="33">
        <v>91540014</v>
      </c>
      <c r="D49" s="33">
        <v>91540014</v>
      </c>
      <c r="E49" s="33">
        <v>91540014</v>
      </c>
      <c r="F49" s="57" t="s">
        <v>87</v>
      </c>
    </row>
    <row r="50" spans="1:6" ht="60" x14ac:dyDescent="0.25">
      <c r="A50" s="7" t="s">
        <v>51</v>
      </c>
      <c r="B50" s="4" t="s">
        <v>15</v>
      </c>
      <c r="C50" s="34">
        <v>6680228</v>
      </c>
      <c r="D50" s="34">
        <v>6947437</v>
      </c>
      <c r="E50" s="34">
        <v>7225333</v>
      </c>
      <c r="F50" s="58"/>
    </row>
    <row r="51" spans="1:6" ht="30" x14ac:dyDescent="0.25">
      <c r="A51" s="7" t="s">
        <v>52</v>
      </c>
      <c r="B51" s="4" t="s">
        <v>16</v>
      </c>
      <c r="C51" s="34">
        <v>39432856</v>
      </c>
      <c r="D51" s="34">
        <v>39464742</v>
      </c>
      <c r="E51" s="34">
        <v>39541707</v>
      </c>
      <c r="F51" s="58"/>
    </row>
    <row r="52" spans="1:6" ht="30" x14ac:dyDescent="0.25">
      <c r="A52" s="7" t="s">
        <v>53</v>
      </c>
      <c r="B52" s="4" t="s">
        <v>6</v>
      </c>
      <c r="C52" s="34">
        <v>28356462</v>
      </c>
      <c r="D52" s="34">
        <v>28356462</v>
      </c>
      <c r="E52" s="34">
        <v>28356462</v>
      </c>
      <c r="F52" s="58"/>
    </row>
    <row r="53" spans="1:6" ht="60" x14ac:dyDescent="0.25">
      <c r="A53" s="7" t="s">
        <v>54</v>
      </c>
      <c r="B53" s="4" t="s">
        <v>6</v>
      </c>
      <c r="C53" s="34">
        <v>37287230</v>
      </c>
      <c r="D53" s="34">
        <v>37287230</v>
      </c>
      <c r="E53" s="34">
        <v>37287230</v>
      </c>
      <c r="F53" s="58"/>
    </row>
    <row r="54" spans="1:6" ht="60" x14ac:dyDescent="0.25">
      <c r="A54" s="7" t="s">
        <v>55</v>
      </c>
      <c r="B54" s="4" t="s">
        <v>6</v>
      </c>
      <c r="C54" s="34">
        <v>71534303</v>
      </c>
      <c r="D54" s="34">
        <v>71534303</v>
      </c>
      <c r="E54" s="34">
        <v>71534303</v>
      </c>
      <c r="F54" s="58"/>
    </row>
    <row r="55" spans="1:6" x14ac:dyDescent="0.25">
      <c r="A55" s="7" t="s">
        <v>56</v>
      </c>
      <c r="B55" s="4" t="s">
        <v>6</v>
      </c>
      <c r="C55" s="34">
        <v>18989779</v>
      </c>
      <c r="D55" s="34">
        <v>18989779</v>
      </c>
      <c r="E55" s="34">
        <v>18989779</v>
      </c>
      <c r="F55" s="58"/>
    </row>
    <row r="56" spans="1:6" ht="60" x14ac:dyDescent="0.25">
      <c r="A56" s="7" t="s">
        <v>57</v>
      </c>
      <c r="B56" s="4" t="s">
        <v>6</v>
      </c>
      <c r="C56" s="34">
        <v>30317</v>
      </c>
      <c r="D56" s="34">
        <v>34600</v>
      </c>
      <c r="E56" s="34">
        <v>37200</v>
      </c>
      <c r="F56" s="58"/>
    </row>
    <row r="57" spans="1:6" ht="45" x14ac:dyDescent="0.25">
      <c r="A57" s="7" t="s">
        <v>58</v>
      </c>
      <c r="B57" s="4" t="s">
        <v>17</v>
      </c>
      <c r="C57" s="34">
        <v>1536058</v>
      </c>
      <c r="D57" s="34">
        <v>1675435</v>
      </c>
      <c r="E57" s="34">
        <v>1822647</v>
      </c>
      <c r="F57" s="58"/>
    </row>
    <row r="58" spans="1:6" ht="45" x14ac:dyDescent="0.25">
      <c r="A58" s="7" t="s">
        <v>58</v>
      </c>
      <c r="B58" s="4" t="s">
        <v>18</v>
      </c>
      <c r="C58" s="34">
        <v>477447</v>
      </c>
      <c r="D58" s="34">
        <v>486699</v>
      </c>
      <c r="E58" s="34">
        <v>499479</v>
      </c>
      <c r="F58" s="58"/>
    </row>
    <row r="59" spans="1:6" ht="30" x14ac:dyDescent="0.25">
      <c r="A59" s="7" t="s">
        <v>59</v>
      </c>
      <c r="B59" s="4" t="s">
        <v>6</v>
      </c>
      <c r="C59" s="34">
        <v>4000000</v>
      </c>
      <c r="D59" s="34">
        <v>4000000</v>
      </c>
      <c r="E59" s="34">
        <v>4000000</v>
      </c>
      <c r="F59" s="58"/>
    </row>
    <row r="60" spans="1:6" ht="45" x14ac:dyDescent="0.25">
      <c r="A60" s="7" t="s">
        <v>60</v>
      </c>
      <c r="B60" s="4" t="s">
        <v>6</v>
      </c>
      <c r="C60" s="34">
        <v>332257</v>
      </c>
      <c r="D60" s="34">
        <v>334831</v>
      </c>
      <c r="E60" s="34">
        <v>337949</v>
      </c>
      <c r="F60" s="58"/>
    </row>
    <row r="61" spans="1:6" ht="30" x14ac:dyDescent="0.25">
      <c r="A61" s="7" t="s">
        <v>61</v>
      </c>
      <c r="B61" s="4" t="s">
        <v>19</v>
      </c>
      <c r="C61" s="34">
        <v>5980622</v>
      </c>
      <c r="D61" s="34">
        <v>6026961</v>
      </c>
      <c r="E61" s="34">
        <v>6308381</v>
      </c>
      <c r="F61" s="58"/>
    </row>
    <row r="62" spans="1:6" ht="30" x14ac:dyDescent="0.25">
      <c r="A62" s="7" t="s">
        <v>61</v>
      </c>
      <c r="B62" s="4" t="s">
        <v>20</v>
      </c>
      <c r="C62" s="34">
        <v>16169832</v>
      </c>
      <c r="D62" s="34">
        <v>16295115</v>
      </c>
      <c r="E62" s="34">
        <v>16221550</v>
      </c>
      <c r="F62" s="58"/>
    </row>
    <row r="63" spans="1:6" x14ac:dyDescent="0.25">
      <c r="A63" s="7" t="s">
        <v>62</v>
      </c>
      <c r="B63" s="4" t="s">
        <v>6</v>
      </c>
      <c r="C63" s="34">
        <v>19776078</v>
      </c>
      <c r="D63" s="34">
        <v>19776078</v>
      </c>
      <c r="E63" s="34">
        <v>19776078</v>
      </c>
      <c r="F63" s="58"/>
    </row>
    <row r="64" spans="1:6" ht="60" x14ac:dyDescent="0.25">
      <c r="A64" s="7" t="s">
        <v>63</v>
      </c>
      <c r="B64" s="4" t="s">
        <v>6</v>
      </c>
      <c r="C64" s="34">
        <v>900920</v>
      </c>
      <c r="D64" s="34">
        <v>0</v>
      </c>
      <c r="E64" s="34">
        <v>0</v>
      </c>
      <c r="F64" s="58"/>
    </row>
    <row r="65" spans="1:6" ht="45" x14ac:dyDescent="0.25">
      <c r="A65" s="7" t="s">
        <v>64</v>
      </c>
      <c r="B65" s="4" t="s">
        <v>21</v>
      </c>
      <c r="C65" s="34">
        <v>18714431</v>
      </c>
      <c r="D65" s="34">
        <v>0</v>
      </c>
      <c r="E65" s="34">
        <v>0</v>
      </c>
      <c r="F65" s="58"/>
    </row>
    <row r="66" spans="1:6" ht="45" x14ac:dyDescent="0.25">
      <c r="A66" s="7" t="s">
        <v>64</v>
      </c>
      <c r="B66" s="4" t="s">
        <v>22</v>
      </c>
      <c r="C66" s="34">
        <v>50598277</v>
      </c>
      <c r="D66" s="34">
        <v>0</v>
      </c>
      <c r="E66" s="34">
        <v>0</v>
      </c>
      <c r="F66" s="58"/>
    </row>
    <row r="67" spans="1:6" ht="60" x14ac:dyDescent="0.25">
      <c r="A67" s="7" t="s">
        <v>65</v>
      </c>
      <c r="B67" s="4" t="s">
        <v>23</v>
      </c>
      <c r="C67" s="34">
        <v>12447374</v>
      </c>
      <c r="D67" s="34">
        <v>7647988</v>
      </c>
      <c r="E67" s="34">
        <v>2849986</v>
      </c>
      <c r="F67" s="58"/>
    </row>
    <row r="68" spans="1:6" ht="60" x14ac:dyDescent="0.25">
      <c r="A68" s="7" t="s">
        <v>65</v>
      </c>
      <c r="B68" s="4" t="s">
        <v>24</v>
      </c>
      <c r="C68" s="34">
        <v>33654010</v>
      </c>
      <c r="D68" s="34">
        <v>20677892</v>
      </c>
      <c r="E68" s="34">
        <v>7328534</v>
      </c>
      <c r="F68" s="58"/>
    </row>
    <row r="69" spans="1:6" ht="60" x14ac:dyDescent="0.25">
      <c r="A69" s="7" t="s">
        <v>66</v>
      </c>
      <c r="B69" s="4" t="s">
        <v>6</v>
      </c>
      <c r="C69" s="34">
        <v>599318</v>
      </c>
      <c r="D69" s="34">
        <v>368237</v>
      </c>
      <c r="E69" s="34">
        <v>132321</v>
      </c>
      <c r="F69" s="58"/>
    </row>
    <row r="70" spans="1:6" ht="30.75" thickBot="1" x14ac:dyDescent="0.3">
      <c r="A70" s="8" t="s">
        <v>67</v>
      </c>
      <c r="B70" s="9" t="s">
        <v>6</v>
      </c>
      <c r="C70" s="46">
        <v>10454218</v>
      </c>
      <c r="D70" s="46">
        <v>8355352</v>
      </c>
      <c r="E70" s="46">
        <v>8355352</v>
      </c>
      <c r="F70" s="59"/>
    </row>
    <row r="71" spans="1:6" x14ac:dyDescent="0.25">
      <c r="C71" s="18"/>
      <c r="D71" s="18"/>
      <c r="E71" s="18"/>
    </row>
    <row r="72" spans="1:6" x14ac:dyDescent="0.25">
      <c r="C72" s="18"/>
      <c r="D72" s="18"/>
      <c r="E72" s="18"/>
    </row>
  </sheetData>
  <mergeCells count="6">
    <mergeCell ref="A1:F1"/>
    <mergeCell ref="A4:E4"/>
    <mergeCell ref="A3:F3"/>
    <mergeCell ref="F49:F70"/>
    <mergeCell ref="F9:F16"/>
    <mergeCell ref="F27:F40"/>
  </mergeCells>
  <pageMargins left="0.31496062992125984" right="0.31496062992125984" top="0.35433070866141736" bottom="0.35433070866141736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2022-12-17T14:25:19Z</dcterms:modified>
</cp:coreProperties>
</file>